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<sst xmlns="http://schemas.openxmlformats.org/spreadsheetml/2006/main" count="121" uniqueCount="117">
  <si>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</si>
  <si>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</si>
  <si>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</si>
  <si>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</si>
  <si>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</si>
  <si>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</si>
  <si>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</si>
  <si>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</si>
  <si>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</si>
  <si>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</si>
  <si>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</si>
  <si>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</si>
  <si>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</si>
  <si>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</si>
  <si>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</si>
  <si>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</si>
  <si>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</si>
  <si>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</si>
  <si>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</si>
  <si>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</si>
  <si>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</si>
  <si>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</si>
  <si>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</si>
  <si>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</si>
  <si>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</si>
  <si>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</si>
  <si>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</si>
  <si>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</si>
  <si>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</si>
  <si>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</si>
  <si>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</si>
  <si>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</si>
  <si>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</si>
  <si>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</si>
  <si>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</si>
  <si>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</si>
  <si>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</si>
  <si>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</si>
  <si>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</si>
  <si>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</si>
  <si>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</si>
  <si>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</si>
  <si>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</si>
  <si>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</si>
  <si>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</si>
  <si>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</si>
  <si>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</si>
  <si>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</si>
  <si>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</si>
  <si>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</si>
  <si>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</si>
  <si>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</si>
  <si>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</si>
  <si>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</si>
  <si>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</si>
  <si>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</si>
  <si>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</si>
  <si>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</si>
  <si>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</si>
  <si>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</si>
  <si>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</si>
  <si>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</si>
  <si>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</si>
  <si>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</si>
  <si>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</si>
  <si>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</si>
  <si>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</si>
  <si>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</si>
  <si>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</si>
  <si>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</si>
  <si>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</si>
  <si>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</si>
  <si>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</si>
  <si>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</si>
  <si>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</si>
  <si>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</si>
  <si>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</si>
  <si>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</si>
  <si>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</si>
  <si>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</si>
  <si>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</si>
  <si>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</si>
  <si>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</si>
  <si>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</si>
  <si>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</si>
  <si>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</si>
  <si>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</si>
  <si>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</si>
  <si>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</si>
  <si>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</si>
  <si>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</si>
  <si>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</si>
  <si>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</si>
  <si>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</si>
  <si>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</si>
  <si>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</si>
  <si>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</si>
  <si>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</si>
  <si>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</si>
  <si>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</si>
  <si>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</si>
  <si>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</si>
  <si>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</si>
  <si>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</si>
  <si>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</si>
  <si>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</si>
  <si>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</si>
  <si>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</si>
  <si>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</si>
  <si>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</si>
  <si>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</si>
  <si>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</si>
  <si>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</si>
  <si>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</si>
  <si>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3.12</t>
  </si>
  <si>
    <t>Розроблення проекту утримання і реконструкції парку 50-ти річчя Радянської влади</t>
  </si>
  <si>
    <t>Профінансовано станом на 29.09.2015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</si>
</sst>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55" zoomScaleNormal="55" zoomScalePageLayoutView="0" workbookViewId="0" topLeftCell="A1">
      <selection activeCell="M11" sqref="M11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29"/>
    </row>
    <row r="2" spans="1:10" s="1" customFormat="1" ht="25.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28"/>
    </row>
    <row r="3" spans="1:10" s="1" customFormat="1" ht="25.5" customHeight="1">
      <c r="A3" s="142" t="s">
        <v>1</v>
      </c>
      <c r="B3" s="145" t="s">
        <v>2</v>
      </c>
      <c r="C3" s="146" t="s">
        <v>3</v>
      </c>
      <c r="D3" s="147" t="s">
        <v>4</v>
      </c>
      <c r="E3" s="150" t="s">
        <v>5</v>
      </c>
      <c r="F3" s="150" t="s">
        <v>6</v>
      </c>
      <c r="G3" s="150" t="s">
        <v>7</v>
      </c>
      <c r="H3" s="150"/>
      <c r="I3" s="151"/>
      <c r="J3" s="140" t="s">
        <v>116</v>
      </c>
    </row>
    <row r="4" spans="1:10" s="1" customFormat="1" ht="20.25" customHeight="1">
      <c r="A4" s="143"/>
      <c r="B4" s="145"/>
      <c r="C4" s="146"/>
      <c r="D4" s="147"/>
      <c r="E4" s="150"/>
      <c r="F4" s="150"/>
      <c r="G4" s="150"/>
      <c r="H4" s="150"/>
      <c r="I4" s="151"/>
      <c r="J4" s="141"/>
    </row>
    <row r="5" spans="1:10" s="1" customFormat="1" ht="34.5" customHeight="1">
      <c r="A5" s="143"/>
      <c r="B5" s="2"/>
      <c r="C5" s="146"/>
      <c r="D5" s="3"/>
      <c r="E5" s="150"/>
      <c r="F5" s="150"/>
      <c r="G5" s="150" t="s">
        <v>8</v>
      </c>
      <c r="H5" s="150" t="s">
        <v>9</v>
      </c>
      <c r="I5" s="99" t="s">
        <v>10</v>
      </c>
      <c r="J5" s="141"/>
    </row>
    <row r="6" spans="1:10" ht="36.75" customHeight="1">
      <c r="A6" s="144"/>
      <c r="B6" s="2"/>
      <c r="C6" s="146"/>
      <c r="D6" s="3"/>
      <c r="E6" s="150"/>
      <c r="F6" s="150"/>
      <c r="G6" s="150"/>
      <c r="H6" s="150"/>
      <c r="I6" s="99" t="s">
        <v>11</v>
      </c>
      <c r="J6" s="141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2129385.47</v>
      </c>
      <c r="F8" s="58">
        <f>SUM(F9:F10)</f>
        <v>0</v>
      </c>
      <c r="G8" s="58">
        <f>SUM(G9:G10)</f>
        <v>0</v>
      </c>
      <c r="H8" s="58">
        <f>SUM(H9:H11)</f>
        <v>2129385.47</v>
      </c>
      <c r="I8" s="59">
        <f>SUM(I9:I11)</f>
        <v>2129385.47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34">
        <v>0</v>
      </c>
    </row>
    <row r="11" spans="1:10" ht="32.25" thickBot="1">
      <c r="A11" s="44" t="s">
        <v>113</v>
      </c>
      <c r="B11" s="130"/>
      <c r="C11" s="131" t="s">
        <v>25</v>
      </c>
      <c r="D11" s="130"/>
      <c r="E11" s="132">
        <v>1900000</v>
      </c>
      <c r="F11" s="132"/>
      <c r="G11" s="132"/>
      <c r="H11" s="132">
        <v>1900000</v>
      </c>
      <c r="I11" s="133">
        <v>1900000</v>
      </c>
      <c r="J11" s="135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1768960.4299999997</v>
      </c>
      <c r="F12" s="58">
        <f>SUM(F13:F17)</f>
        <v>388850.16</v>
      </c>
      <c r="G12" s="58">
        <f>SUM(G13:G17)</f>
        <v>0</v>
      </c>
      <c r="H12" s="58">
        <f>SUM(H13:H18)</f>
        <v>1380110.27</v>
      </c>
      <c r="I12" s="59">
        <f>SUM(I13:I18)</f>
        <v>1380110.27</v>
      </c>
      <c r="J12" s="105">
        <f>SUM(J13:J17)</f>
        <v>471383.22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7"/>
      <c r="H13" s="127"/>
      <c r="I13" s="128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</f>
        <v>205133.39999999997</v>
      </c>
    </row>
    <row r="16" spans="1:10" ht="37.5">
      <c r="A16" s="6" t="s">
        <v>36</v>
      </c>
      <c r="B16" s="7"/>
      <c r="C16" s="10" t="s">
        <v>56</v>
      </c>
      <c r="D16" s="13"/>
      <c r="E16" s="14">
        <f>H16</f>
        <v>225141.37</v>
      </c>
      <c r="F16" s="14"/>
      <c r="G16" s="8"/>
      <c r="H16" s="8">
        <v>225141.37</v>
      </c>
      <c r="I16" s="57">
        <v>225141.37</v>
      </c>
      <c r="J16" s="107">
        <v>0</v>
      </c>
    </row>
    <row r="17" spans="1:10" ht="37.5">
      <c r="A17" s="6" t="s">
        <v>101</v>
      </c>
      <c r="B17" s="7"/>
      <c r="C17" s="18" t="s">
        <v>103</v>
      </c>
      <c r="D17" s="5"/>
      <c r="E17" s="5">
        <v>294968.9</v>
      </c>
      <c r="F17" s="5"/>
      <c r="G17" s="8"/>
      <c r="H17" s="8">
        <f>I17</f>
        <v>294968.9</v>
      </c>
      <c r="I17" s="56">
        <v>294968.9</v>
      </c>
      <c r="J17" s="101">
        <v>0</v>
      </c>
    </row>
    <row r="18" spans="1:10" ht="42" customHeight="1" thickBot="1">
      <c r="A18" s="6" t="s">
        <v>102</v>
      </c>
      <c r="B18" s="118"/>
      <c r="C18" s="119" t="s">
        <v>104</v>
      </c>
      <c r="D18" s="118"/>
      <c r="E18" s="12">
        <v>390000</v>
      </c>
      <c r="F18" s="12"/>
      <c r="G18" s="12"/>
      <c r="H18" s="12">
        <f>I18</f>
        <v>390000</v>
      </c>
      <c r="I18" s="56">
        <v>390000</v>
      </c>
      <c r="J18" s="129">
        <v>0</v>
      </c>
    </row>
    <row r="19" spans="1:10" ht="19.5" thickBot="1">
      <c r="A19" s="112" t="s">
        <v>64</v>
      </c>
      <c r="B19" s="113"/>
      <c r="C19" s="114" t="s">
        <v>65</v>
      </c>
      <c r="D19" s="115"/>
      <c r="E19" s="115">
        <f>SUM(E20:E31)</f>
        <v>5521654.1</v>
      </c>
      <c r="F19" s="115">
        <f>SUM(F20:F31)</f>
        <v>4754286</v>
      </c>
      <c r="G19" s="115">
        <f>SUM(G20:G30)</f>
        <v>0</v>
      </c>
      <c r="H19" s="115">
        <f>SUM(H20:H30)</f>
        <v>767368.1</v>
      </c>
      <c r="I19" s="116">
        <f>SUM(I20:I30)</f>
        <v>767368.1</v>
      </c>
      <c r="J19" s="117">
        <f>SUM(J20:J30)</f>
        <v>3575139.66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0" ref="E20:E28">F20</f>
        <v>184125</v>
      </c>
      <c r="F20" s="41">
        <v>184125</v>
      </c>
      <c r="G20" s="42"/>
      <c r="H20" s="42"/>
      <c r="I20" s="61"/>
      <c r="J20" s="110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0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</f>
        <v>2387612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0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0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0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0"/>
        <v>250000</v>
      </c>
      <c r="F25" s="5">
        <v>250000</v>
      </c>
      <c r="G25" s="8"/>
      <c r="H25" s="8"/>
      <c r="I25" s="62"/>
      <c r="J25" s="101">
        <v>0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0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0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0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7.5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6" customHeight="1" thickBot="1">
      <c r="A31" s="64" t="s">
        <v>114</v>
      </c>
      <c r="B31" s="45"/>
      <c r="C31" s="131" t="s">
        <v>115</v>
      </c>
      <c r="D31" s="136"/>
      <c r="E31" s="132">
        <v>20000</v>
      </c>
      <c r="F31" s="132">
        <v>20000</v>
      </c>
      <c r="G31" s="132"/>
      <c r="H31" s="132"/>
      <c r="I31" s="133"/>
      <c r="J31" s="135">
        <v>0</v>
      </c>
    </row>
    <row r="32" spans="1:10" ht="38.25" thickBot="1">
      <c r="A32" s="34" t="s">
        <v>74</v>
      </c>
      <c r="B32" s="35"/>
      <c r="C32" s="36" t="s">
        <v>13</v>
      </c>
      <c r="D32" s="68"/>
      <c r="E32" s="58">
        <f>SUM(E33:E43)</f>
        <v>9026268.629999999</v>
      </c>
      <c r="F32" s="58">
        <f>SUM(F33:F42)</f>
        <v>0</v>
      </c>
      <c r="G32" s="58">
        <f>SUM(G33:G42)</f>
        <v>999500</v>
      </c>
      <c r="H32" s="58">
        <f>SUM(H33:H43)</f>
        <v>8026768.63</v>
      </c>
      <c r="I32" s="59">
        <f>SUM(I33:I42)</f>
        <v>0</v>
      </c>
      <c r="J32" s="105">
        <f>SUM(J33:J43)</f>
        <v>1676313.98</v>
      </c>
    </row>
    <row r="33" spans="1:10" ht="37.5">
      <c r="A33" s="69" t="s">
        <v>49</v>
      </c>
      <c r="B33" s="70"/>
      <c r="C33" s="71" t="s">
        <v>15</v>
      </c>
      <c r="D33" s="72"/>
      <c r="E33" s="41">
        <v>54000</v>
      </c>
      <c r="F33" s="73"/>
      <c r="G33" s="74">
        <v>54000</v>
      </c>
      <c r="H33" s="75"/>
      <c r="I33" s="76"/>
      <c r="J33" s="124">
        <f>10259.58+5151+4605.6+4060.2+4605.6</f>
        <v>28681.980000000003</v>
      </c>
    </row>
    <row r="34" spans="1:10" ht="79.5" customHeight="1">
      <c r="A34" s="6" t="s">
        <v>51</v>
      </c>
      <c r="B34" s="7"/>
      <c r="C34" s="18" t="s">
        <v>75</v>
      </c>
      <c r="D34" s="5"/>
      <c r="E34" s="8">
        <f>SUM(F34:I34)</f>
        <v>600000</v>
      </c>
      <c r="F34" s="5"/>
      <c r="G34" s="8">
        <f>600000</f>
        <v>600000</v>
      </c>
      <c r="H34" s="8"/>
      <c r="I34" s="55"/>
      <c r="J34" s="101">
        <v>0</v>
      </c>
    </row>
    <row r="35" spans="1:10" ht="26.25" customHeight="1">
      <c r="A35" s="6" t="s">
        <v>53</v>
      </c>
      <c r="B35" s="7"/>
      <c r="C35" s="77" t="s">
        <v>21</v>
      </c>
      <c r="D35" s="5"/>
      <c r="E35" s="8">
        <f>SUM(F35:I35)</f>
        <v>250000</v>
      </c>
      <c r="F35" s="5"/>
      <c r="G35" s="8">
        <v>250000</v>
      </c>
      <c r="H35" s="8"/>
      <c r="I35" s="55"/>
      <c r="J35" s="101">
        <v>0</v>
      </c>
    </row>
    <row r="36" spans="1:10" ht="37.5">
      <c r="A36" s="6" t="s">
        <v>55</v>
      </c>
      <c r="B36" s="7"/>
      <c r="C36" s="77" t="s">
        <v>22</v>
      </c>
      <c r="D36" s="5"/>
      <c r="E36" s="8">
        <f>SUM(F36:I36)</f>
        <v>95500</v>
      </c>
      <c r="F36" s="5"/>
      <c r="G36" s="8">
        <v>95500</v>
      </c>
      <c r="H36" s="8"/>
      <c r="I36" s="55"/>
      <c r="J36" s="101">
        <v>0</v>
      </c>
    </row>
    <row r="37" spans="1:10" ht="37.5">
      <c r="A37" s="6" t="s">
        <v>57</v>
      </c>
      <c r="B37" s="7"/>
      <c r="C37" s="18" t="s">
        <v>24</v>
      </c>
      <c r="D37" s="13"/>
      <c r="E37" s="14">
        <f>H37</f>
        <v>495875</v>
      </c>
      <c r="F37" s="15"/>
      <c r="G37" s="8"/>
      <c r="H37" s="8">
        <f>495875+I37</f>
        <v>495875</v>
      </c>
      <c r="I37" s="63"/>
      <c r="J37" s="103">
        <v>0</v>
      </c>
    </row>
    <row r="38" spans="1:10" ht="39.75" customHeight="1">
      <c r="A38" s="6" t="s">
        <v>59</v>
      </c>
      <c r="B38" s="7"/>
      <c r="C38" s="18" t="s">
        <v>25</v>
      </c>
      <c r="D38" s="13"/>
      <c r="E38" s="14">
        <f>F38+G38+H38</f>
        <v>325000</v>
      </c>
      <c r="F38" s="15"/>
      <c r="G38" s="8"/>
      <c r="H38" s="8">
        <f>1720000-1395000</f>
        <v>325000</v>
      </c>
      <c r="I38" s="63"/>
      <c r="J38" s="103">
        <v>0</v>
      </c>
    </row>
    <row r="39" spans="1:10" ht="37.5">
      <c r="A39" s="6" t="s">
        <v>76</v>
      </c>
      <c r="B39" s="7"/>
      <c r="C39" s="18" t="s">
        <v>26</v>
      </c>
      <c r="D39" s="13"/>
      <c r="E39" s="14">
        <f>F39+G39+H39</f>
        <v>1900000</v>
      </c>
      <c r="F39" s="15"/>
      <c r="G39" s="8"/>
      <c r="H39" s="8">
        <f>1580000+320000</f>
        <v>1900000</v>
      </c>
      <c r="I39" s="63"/>
      <c r="J39" s="103">
        <v>0</v>
      </c>
    </row>
    <row r="40" spans="1:10" ht="55.5" customHeight="1">
      <c r="A40" s="78" t="s">
        <v>77</v>
      </c>
      <c r="B40" s="7"/>
      <c r="C40" s="18" t="s">
        <v>27</v>
      </c>
      <c r="D40" s="5"/>
      <c r="E40" s="14">
        <f>F40+G40+H40</f>
        <v>3515893.63</v>
      </c>
      <c r="F40" s="15"/>
      <c r="G40" s="8"/>
      <c r="H40" s="8">
        <f>2661910-200000-21016.37+1075000</f>
        <v>3515893.63</v>
      </c>
      <c r="I40" s="79"/>
      <c r="J40" s="101">
        <v>1634000</v>
      </c>
    </row>
    <row r="41" spans="1:10" ht="40.5" customHeight="1">
      <c r="A41" s="78" t="s">
        <v>78</v>
      </c>
      <c r="B41" s="7"/>
      <c r="C41" s="18" t="s">
        <v>28</v>
      </c>
      <c r="D41" s="13"/>
      <c r="E41" s="14">
        <f>H41</f>
        <v>745000</v>
      </c>
      <c r="F41" s="15"/>
      <c r="G41" s="8"/>
      <c r="H41" s="8">
        <v>745000</v>
      </c>
      <c r="I41" s="63"/>
      <c r="J41" s="103">
        <v>0</v>
      </c>
    </row>
    <row r="42" spans="1:10" ht="20.25" customHeight="1">
      <c r="A42" s="6"/>
      <c r="B42" s="7"/>
      <c r="C42" s="120" t="s">
        <v>105</v>
      </c>
      <c r="D42" s="5"/>
      <c r="E42" s="8"/>
      <c r="F42" s="121"/>
      <c r="G42" s="122"/>
      <c r="H42" s="122"/>
      <c r="I42" s="79"/>
      <c r="J42" s="101">
        <v>0</v>
      </c>
    </row>
    <row r="43" spans="1:10" ht="39.75" customHeight="1" thickBot="1">
      <c r="A43" s="6" t="s">
        <v>106</v>
      </c>
      <c r="B43" s="7"/>
      <c r="C43" s="11" t="s">
        <v>107</v>
      </c>
      <c r="D43" s="5"/>
      <c r="E43" s="8">
        <v>1045000</v>
      </c>
      <c r="F43" s="5"/>
      <c r="G43" s="8"/>
      <c r="H43" s="8">
        <v>1045000</v>
      </c>
      <c r="I43" s="55"/>
      <c r="J43" s="129">
        <v>13632</v>
      </c>
    </row>
    <row r="44" spans="1:10" ht="19.5" hidden="1" thickBot="1">
      <c r="A44" s="64"/>
      <c r="B44" s="45"/>
      <c r="C44" s="80"/>
      <c r="D44" s="47"/>
      <c r="E44" s="50"/>
      <c r="F44" s="47"/>
      <c r="G44" s="50"/>
      <c r="H44" s="50"/>
      <c r="I44" s="81"/>
      <c r="J44" s="123"/>
    </row>
    <row r="45" spans="1:10" ht="19.5" thickBot="1">
      <c r="A45" s="82" t="s">
        <v>79</v>
      </c>
      <c r="B45" s="35"/>
      <c r="C45" s="52" t="s">
        <v>29</v>
      </c>
      <c r="D45" s="83"/>
      <c r="E45" s="84">
        <f aca="true" t="shared" si="1" ref="E45:J45">SUM(E46:E52)</f>
        <v>3272770.4</v>
      </c>
      <c r="F45" s="84">
        <f t="shared" si="1"/>
        <v>0</v>
      </c>
      <c r="G45" s="84">
        <f t="shared" si="1"/>
        <v>1445000</v>
      </c>
      <c r="H45" s="84">
        <f t="shared" si="1"/>
        <v>1827770.4</v>
      </c>
      <c r="I45" s="85">
        <f t="shared" si="1"/>
        <v>0</v>
      </c>
      <c r="J45" s="109">
        <f t="shared" si="1"/>
        <v>440113.11000000004</v>
      </c>
    </row>
    <row r="46" spans="1:10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04">
        <v>0</v>
      </c>
    </row>
    <row r="47" spans="1:10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01">
        <v>98550</v>
      </c>
    </row>
    <row r="48" spans="1:10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01">
        <v>0</v>
      </c>
    </row>
    <row r="49" spans="1:10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01">
        <v>0</v>
      </c>
    </row>
    <row r="50" spans="1:10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03">
        <f>114852.65+89939.35+1723.32+1305.29+3697.92</f>
        <v>211518.53000000003</v>
      </c>
    </row>
    <row r="51" spans="1:10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03">
        <f>39044.7+90999.88</f>
        <v>130044.58</v>
      </c>
    </row>
    <row r="52" spans="1:10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08">
        <v>0</v>
      </c>
    </row>
    <row r="53" spans="1:10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09">
        <f>SUM(J54:J55)</f>
        <v>0</v>
      </c>
    </row>
    <row r="54" spans="1:10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04">
        <v>0</v>
      </c>
    </row>
    <row r="55" spans="1:10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06">
        <v>0</v>
      </c>
    </row>
    <row r="56" spans="1:10" ht="19.5" thickBot="1">
      <c r="A56" s="91" t="s">
        <v>95</v>
      </c>
      <c r="B56" s="92"/>
      <c r="C56" s="52" t="s">
        <v>48</v>
      </c>
      <c r="D56" s="83"/>
      <c r="E56" s="84">
        <f>SUM(E57:E63)</f>
        <v>1278376.9100000001</v>
      </c>
      <c r="F56" s="84">
        <f>SUM(F57:F62)</f>
        <v>0</v>
      </c>
      <c r="G56" s="84">
        <f>SUM(G57:G62)</f>
        <v>94204.44</v>
      </c>
      <c r="H56" s="84">
        <f>SUM(H57:H63)</f>
        <v>1184172.47</v>
      </c>
      <c r="I56" s="85">
        <f>SUM(I57:I62)</f>
        <v>0</v>
      </c>
      <c r="J56" s="109">
        <f>SUM(J57:J62)</f>
        <v>235795.3</v>
      </c>
    </row>
    <row r="57" spans="1:10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0">
        <v>0</v>
      </c>
    </row>
    <row r="58" spans="1:10" ht="18.75" hidden="1">
      <c r="A58" s="6"/>
      <c r="B58" s="7"/>
      <c r="C58" s="18"/>
      <c r="D58" s="5"/>
      <c r="E58" s="5"/>
      <c r="F58" s="5"/>
      <c r="G58" s="8"/>
      <c r="H58" s="8"/>
      <c r="I58" s="55"/>
      <c r="J58" s="101"/>
    </row>
    <row r="59" spans="1:10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01">
        <v>0</v>
      </c>
    </row>
    <row r="60" spans="1:10" ht="38.25" customHeight="1">
      <c r="A60" s="6" t="s">
        <v>98</v>
      </c>
      <c r="B60" s="7"/>
      <c r="C60" s="10" t="s">
        <v>56</v>
      </c>
      <c r="D60" s="13"/>
      <c r="E60" s="14">
        <f>H60</f>
        <v>375141.37</v>
      </c>
      <c r="F60" s="14"/>
      <c r="G60" s="8"/>
      <c r="H60" s="8">
        <f>150000+225141.37+225141.37-225141.37</f>
        <v>375141.37</v>
      </c>
      <c r="I60" s="57"/>
      <c r="J60" s="102">
        <v>225141.37</v>
      </c>
    </row>
    <row r="61" spans="1:10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07">
        <v>0</v>
      </c>
    </row>
    <row r="62" spans="1:10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02">
        <v>10653.93</v>
      </c>
    </row>
    <row r="63" spans="1:10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29">
        <v>0</v>
      </c>
    </row>
    <row r="64" spans="1:10" ht="26.25" customHeight="1" thickBot="1">
      <c r="A64" s="94"/>
      <c r="B64" s="35"/>
      <c r="C64" s="95" t="s">
        <v>60</v>
      </c>
      <c r="D64" s="96"/>
      <c r="E64" s="97">
        <f>E8+E12+E19+E32+E45+E53+E56</f>
        <v>23097415.939999998</v>
      </c>
      <c r="F64" s="97">
        <f>F12+F19+F32+F45+F53+F56</f>
        <v>5143136.16</v>
      </c>
      <c r="G64" s="97">
        <f>G32+G45+G53+G56</f>
        <v>2638704.44</v>
      </c>
      <c r="H64" s="97">
        <f>H8+H12+H19+H32+H45+H53+H56</f>
        <v>15315575.34</v>
      </c>
      <c r="I64" s="126">
        <f>I8+I12+I19+I32+I45+I53+I56</f>
        <v>4276863.84</v>
      </c>
      <c r="J64" s="125">
        <f>J8+J12+J19+J32+J45+J53+J56</f>
        <v>6607114.370000001</v>
      </c>
    </row>
    <row r="65" spans="1:10" ht="18.75" customHeight="1">
      <c r="A65" s="152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52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49"/>
      <c r="B67" s="149"/>
      <c r="C67" s="149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48"/>
      <c r="D68" s="148"/>
      <c r="E68" s="148"/>
      <c r="F68" s="148"/>
      <c r="G68" s="148"/>
      <c r="H68" s="148"/>
      <c r="I68" s="148"/>
      <c r="J68" s="30"/>
    </row>
    <row r="69" spans="3:10" ht="3.75" customHeight="1">
      <c r="C69" s="148"/>
      <c r="D69" s="148"/>
      <c r="E69" s="148"/>
      <c r="F69" s="148"/>
      <c r="G69" s="148"/>
      <c r="H69" s="148"/>
      <c r="I69" s="148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5"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2015-09-29T08:28:08Z</dcterms:modified>
  <cp:category/>
  <cp:version/>
  <cp:contentType/>
  <cp:contentStatus/>
</cp:coreProperties>
</file>